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ropbox\GSYS\Bolagshandlingar\Bokföring GSYS\2023\"/>
    </mc:Choice>
  </mc:AlternateContent>
  <xr:revisionPtr revIDLastSave="0" documentId="13_ncr:1_{6F8BA286-81FC-458F-9F29-461A77FD3E97}" xr6:coauthVersionLast="47" xr6:coauthVersionMax="47" xr10:uidLastSave="{00000000-0000-0000-0000-000000000000}"/>
  <bookViews>
    <workbookView xWindow="2880" yWindow="2880" windowWidth="21600" windowHeight="13160" xr2:uid="{00000000-000D-0000-FFFF-FFFF00000000}"/>
  </bookViews>
  <sheets>
    <sheet name="Resultatrapport_20220101-20221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1" i="1" l="1"/>
  <c r="E99" i="1"/>
  <c r="E113" i="1" s="1"/>
  <c r="E119" i="1" s="1"/>
  <c r="C99" i="1"/>
  <c r="C113" i="1" s="1"/>
  <c r="C119" i="1" s="1"/>
  <c r="D97" i="1"/>
  <c r="D117" i="1"/>
  <c r="D93" i="1"/>
  <c r="D87" i="1"/>
  <c r="D52" i="1"/>
  <c r="D34" i="1"/>
  <c r="D15" i="1"/>
  <c r="D24" i="1" s="1"/>
  <c r="D36" i="1" l="1"/>
  <c r="D54" i="1" s="1"/>
  <c r="D99" i="1" s="1"/>
  <c r="D113" i="1" s="1"/>
  <c r="D1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af Klercker</author>
  </authors>
  <commentList>
    <comment ref="D1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Peter af Klercker:</t>
        </r>
        <r>
          <rPr>
            <sz val="9"/>
            <color indexed="81"/>
            <rFont val="Tahoma"/>
            <charset val="1"/>
          </rPr>
          <t xml:space="preserve">
exklusive ITR på f.å 42 kkr</t>
        </r>
      </text>
    </comment>
    <comment ref="D2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Peter af Klercker:</t>
        </r>
        <r>
          <rPr>
            <sz val="9"/>
            <color indexed="81"/>
            <rFont val="Tahoma"/>
            <charset val="1"/>
          </rPr>
          <t xml:space="preserve">
Årsmöte
Mingel
Utbildning</t>
        </r>
      </text>
    </comment>
    <comment ref="D32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Peter af Klercker:</t>
        </r>
        <r>
          <rPr>
            <sz val="9"/>
            <color indexed="81"/>
            <rFont val="Tahoma"/>
            <charset val="1"/>
          </rPr>
          <t xml:space="preserve">
12 Soft goat 
12 Ytrade
25 Sjöskolan
</t>
        </r>
      </text>
    </comment>
    <comment ref="D81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Peter af Klercker:</t>
        </r>
        <r>
          <rPr>
            <sz val="9"/>
            <color indexed="81"/>
            <rFont val="Tahoma"/>
            <charset val="1"/>
          </rPr>
          <t xml:space="preserve">
Se konto 3101 som är netto</t>
        </r>
      </text>
    </comment>
  </commentList>
</comments>
</file>

<file path=xl/sharedStrings.xml><?xml version="1.0" encoding="utf-8"?>
<sst xmlns="http://schemas.openxmlformats.org/spreadsheetml/2006/main" count="110" uniqueCount="108">
  <si>
    <t>Gamla Stans Yacht Sällskap</t>
  </si>
  <si>
    <t>Utskrivet 2022-12-06 15:40</t>
  </si>
  <si>
    <t>Räkenskapsår</t>
  </si>
  <si>
    <t>2022-01-01 - 2022-12-31</t>
  </si>
  <si>
    <t>Period</t>
  </si>
  <si>
    <t xml:space="preserve">Senaste vernr A 98  B 584  C 721  D 76  E 106  L 19  </t>
  </si>
  <si>
    <t>Ackumulerat</t>
  </si>
  <si>
    <t>Period fg år</t>
  </si>
  <si>
    <t>RÖRELSENS INTÄKTER</t>
  </si>
  <si>
    <t>Nettoomsättning</t>
  </si>
  <si>
    <t>Båthyra J/80 Företag</t>
  </si>
  <si>
    <t>Båthyra J/80 medlem</t>
  </si>
  <si>
    <t>Båthyra Micro</t>
  </si>
  <si>
    <t>Medlemsavgifter GSYS</t>
  </si>
  <si>
    <t>Medlemsavgifter Microsegling</t>
  </si>
  <si>
    <t>Medlemsavgift Klubbsegling</t>
  </si>
  <si>
    <t>Klubbsegling gäster</t>
  </si>
  <si>
    <t>Måltider seglingsevent</t>
  </si>
  <si>
    <t>Drinks sociala aktviteter</t>
  </si>
  <si>
    <t>Startavgifter</t>
  </si>
  <si>
    <t>Klubbaktiviteter, utbildning m.m.</t>
  </si>
  <si>
    <t>Klubbmärken m.m.</t>
  </si>
  <si>
    <t>Fakturerade frakter/porto</t>
  </si>
  <si>
    <t>Öres- och kronutjämning</t>
  </si>
  <si>
    <t>Summa nettoomsättning</t>
  </si>
  <si>
    <t>Övriga rörelseintäkter</t>
  </si>
  <si>
    <t>Övriga rörelseintäkter (gruppkonto)</t>
  </si>
  <si>
    <t>Valutakursvinster på fordringar och skulder av rörelsekaraktär</t>
  </si>
  <si>
    <t>Erhållna offentliga stöd m.m.</t>
  </si>
  <si>
    <t>Spons Liros</t>
  </si>
  <si>
    <t>Spons Regattor</t>
  </si>
  <si>
    <t>Spons Klubbpartners</t>
  </si>
  <si>
    <t>Ersättningar för skador</t>
  </si>
  <si>
    <t>Summa övriga rörelseintäkter</t>
  </si>
  <si>
    <t>SUMMA RÖRELSENS INTÄKTER</t>
  </si>
  <si>
    <t>RÖRELSENS KOSTNADER</t>
  </si>
  <si>
    <t>Råvaror och förnödenheter</t>
  </si>
  <si>
    <t>Båthyra</t>
  </si>
  <si>
    <t>Lokalhyra arrangemang</t>
  </si>
  <si>
    <t>Möbel o porslinsuthyrning</t>
  </si>
  <si>
    <t>Vin o sprit</t>
  </si>
  <si>
    <t>Öl o vatten</t>
  </si>
  <si>
    <t>Inköp mat m.m.</t>
  </si>
  <si>
    <t>Catering</t>
  </si>
  <si>
    <t>Hotell</t>
  </si>
  <si>
    <t>Priser</t>
  </si>
  <si>
    <t>Inköp av tjänster (spons)</t>
  </si>
  <si>
    <t>Inköp tröjor/presenter</t>
  </si>
  <si>
    <t xml:space="preserve">Förändring av lager klubbmärken </t>
  </si>
  <si>
    <t>Summa råvaror och förnödenheter</t>
  </si>
  <si>
    <t>BRUTTOVINST</t>
  </si>
  <si>
    <t>Övriga externa kostnader</t>
  </si>
  <si>
    <t>Båtplatser Beckholmen</t>
  </si>
  <si>
    <t>Hyra förråd</t>
  </si>
  <si>
    <t>Reparation utombordare</t>
  </si>
  <si>
    <t>Underhåll vår och höst J80</t>
  </si>
  <si>
    <t>Båtrep o underh Rib</t>
  </si>
  <si>
    <t>Vinterförvaring båtar</t>
  </si>
  <si>
    <t>Båtrep o underh J/80</t>
  </si>
  <si>
    <t>Båtrep o underh DF95</t>
  </si>
  <si>
    <t>Lokaltillbehör</t>
  </si>
  <si>
    <t>Städning och renhållning</t>
  </si>
  <si>
    <t>Reparation och underhåll av förråd</t>
  </si>
  <si>
    <t>Förbrukningsinventarier mer än ett år</t>
  </si>
  <si>
    <t>Förbrukningsmaterial</t>
  </si>
  <si>
    <t>Drivmedel båtar</t>
  </si>
  <si>
    <t>Försäkring och skatt släpvagnar</t>
  </si>
  <si>
    <t>Båtförsäkringar</t>
  </si>
  <si>
    <t>Resekostnader o Biljetter</t>
  </si>
  <si>
    <t>Sponsring</t>
  </si>
  <si>
    <t>Kontorsmateriel</t>
  </si>
  <si>
    <t>Porto, kuvert och postbox</t>
  </si>
  <si>
    <t>Redovisningstjänster inkl Fortnox</t>
  </si>
  <si>
    <t xml:space="preserve">IT-tjänster </t>
  </si>
  <si>
    <t>Bankkostnader</t>
  </si>
  <si>
    <t>Fotograf</t>
  </si>
  <si>
    <t>Inhyrd funktionär/skeppare</t>
  </si>
  <si>
    <t>Föreningsavgifter Sv. Seglarförbundet</t>
  </si>
  <si>
    <t xml:space="preserve">Tävlingsavgifter </t>
  </si>
  <si>
    <t>Medlemsavgifter externa</t>
  </si>
  <si>
    <t>Övriga externa kostnader, ej avdragsgilla</t>
  </si>
  <si>
    <t>Lämnade bidrag och gåvor</t>
  </si>
  <si>
    <t>Summa övriga externa kostnader</t>
  </si>
  <si>
    <t>Personalkostnader</t>
  </si>
  <si>
    <t xml:space="preserve">Löner </t>
  </si>
  <si>
    <t>Personalrepresentation</t>
  </si>
  <si>
    <t>Övriga personalkostnader</t>
  </si>
  <si>
    <t>Summa personalkostnader</t>
  </si>
  <si>
    <t>Avskrivningar</t>
  </si>
  <si>
    <t>Avskrivningar båtar</t>
  </si>
  <si>
    <t>Summa avskrivningar</t>
  </si>
  <si>
    <t>Finansiella poster</t>
  </si>
  <si>
    <t xml:space="preserve">Räntekostnader </t>
  </si>
  <si>
    <t>Summa finansiella poster</t>
  </si>
  <si>
    <t>&lt;!-- PAGE BREAK --&gt;</t>
  </si>
  <si>
    <t>Budget 2023</t>
  </si>
  <si>
    <t>Event</t>
  </si>
  <si>
    <t>Vårcupen</t>
  </si>
  <si>
    <t>ITR</t>
  </si>
  <si>
    <t>BBR</t>
  </si>
  <si>
    <t>Micro</t>
  </si>
  <si>
    <t>KM</t>
  </si>
  <si>
    <t>NTR</t>
  </si>
  <si>
    <t>Rörelseresultat efter avskrivningar</t>
  </si>
  <si>
    <t>RÖRELSERESULTAT FÖRE AVSKRIVNINGAR</t>
  </si>
  <si>
    <t>Årsmöte</t>
  </si>
  <si>
    <t>Tacksägelse</t>
  </si>
  <si>
    <t>Mingel m.m.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</si>
</sst>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4" fontId="0" fillId="0" borderId="0" xfId="0" applyNumberFormat="1"/>
    <xf numFmtId="0" fontId="16" fillId="0" borderId="10" xfId="0" applyFont="1" applyBorder="1"/>
    <xf numFmtId="4" fontId="16" fillId="0" borderId="10" xfId="0" applyNumberFormat="1" applyFont="1" applyBorder="1"/>
    <xf numFmtId="4" fontId="0" fillId="0" borderId="11" xfId="0" applyNumberFormat="1" applyBorder="1"/>
    <xf numFmtId="0" fontId="16" fillId="0" borderId="11" xfId="0" applyFont="1" applyBorder="1"/>
    <xf numFmtId="4" fontId="16" fillId="0" borderId="11" xfId="0" applyNumberFormat="1" applyFont="1" applyBorder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J235"/>
  <sheetViews>
    <sheetView tabSelected="1" topLeftCell="A87" workbookViewId="0">
      <selection activeCell="I101" sqref="I101"/>
    </sheetView>
  </sheetViews>
  <sheetFormatPr defaultRowHeight="14.5" x14ac:dyDescent="0.35"/>
  <cols>
    <col min="1" max="1" width="6.453125" customWidth="1"/>
    <col min="2" max="2" width="30.7265625" customWidth="1"/>
    <col min="3" max="3" width="11.81640625" bestFit="1" customWidth="1"/>
    <col min="4" max="4" width="11.81640625" customWidth="1"/>
    <col min="5" max="5" width="14.36328125" customWidth="1"/>
    <col min="62" max="62" width="17.36328125" bestFit="1" customWidth="1"/>
  </cols>
  <sheetData>
    <row r="2" spans="1:5" x14ac:dyDescent="0.35">
      <c r="A2" t="s">
        <v>0</v>
      </c>
      <c r="E2" t="s">
        <v>1</v>
      </c>
    </row>
    <row r="3" spans="1:5" x14ac:dyDescent="0.35">
      <c r="A3" t="s">
        <v>2</v>
      </c>
      <c r="B3" t="s">
        <v>3</v>
      </c>
    </row>
    <row r="4" spans="1:5" x14ac:dyDescent="0.35">
      <c r="A4" t="s">
        <v>4</v>
      </c>
      <c r="B4" t="s">
        <v>3</v>
      </c>
      <c r="E4" t="s">
        <v>5</v>
      </c>
    </row>
    <row r="6" spans="1:5" x14ac:dyDescent="0.35">
      <c r="C6" t="s">
        <v>6</v>
      </c>
      <c r="E6" t="s">
        <v>7</v>
      </c>
    </row>
    <row r="8" spans="1:5" x14ac:dyDescent="0.35">
      <c r="A8" t="s">
        <v>8</v>
      </c>
      <c r="C8">
        <v>2022</v>
      </c>
      <c r="D8" t="s">
        <v>95</v>
      </c>
      <c r="E8">
        <v>2021</v>
      </c>
    </row>
    <row r="9" spans="1:5" x14ac:dyDescent="0.35">
      <c r="A9" t="s">
        <v>9</v>
      </c>
    </row>
    <row r="10" spans="1:5" x14ac:dyDescent="0.35">
      <c r="A10">
        <v>3101</v>
      </c>
      <c r="B10" t="s">
        <v>10</v>
      </c>
      <c r="C10" s="1">
        <v>181176</v>
      </c>
      <c r="D10" s="1">
        <v>85000</v>
      </c>
      <c r="E10" s="1">
        <v>118200</v>
      </c>
    </row>
    <row r="11" spans="1:5" x14ac:dyDescent="0.35">
      <c r="A11">
        <v>3102</v>
      </c>
      <c r="B11" t="s">
        <v>11</v>
      </c>
      <c r="C11" s="1">
        <v>110410</v>
      </c>
      <c r="D11" s="1">
        <v>68000</v>
      </c>
      <c r="E11" s="1">
        <v>16550</v>
      </c>
    </row>
    <row r="12" spans="1:5" x14ac:dyDescent="0.35">
      <c r="A12">
        <v>3103</v>
      </c>
      <c r="B12" t="s">
        <v>12</v>
      </c>
      <c r="C12" s="1">
        <v>10000</v>
      </c>
      <c r="D12" s="1">
        <v>10000</v>
      </c>
      <c r="E12">
        <v>0</v>
      </c>
    </row>
    <row r="13" spans="1:5" x14ac:dyDescent="0.35">
      <c r="A13">
        <v>3110</v>
      </c>
      <c r="B13" t="s">
        <v>13</v>
      </c>
      <c r="C13" s="1">
        <v>149800</v>
      </c>
      <c r="D13" s="1">
        <v>145000</v>
      </c>
      <c r="E13" s="1">
        <v>145075</v>
      </c>
    </row>
    <row r="14" spans="1:5" x14ac:dyDescent="0.35">
      <c r="A14">
        <v>3113</v>
      </c>
      <c r="B14" t="s">
        <v>14</v>
      </c>
      <c r="C14" s="1">
        <v>11500</v>
      </c>
      <c r="D14" s="1">
        <v>11500</v>
      </c>
      <c r="E14" s="1">
        <v>11500</v>
      </c>
    </row>
    <row r="15" spans="1:5" x14ac:dyDescent="0.35">
      <c r="A15">
        <v>3114</v>
      </c>
      <c r="B15" t="s">
        <v>15</v>
      </c>
      <c r="C15" s="1">
        <v>198650</v>
      </c>
      <c r="D15" s="1">
        <f>53000+125000</f>
        <v>178000</v>
      </c>
      <c r="E15" s="1">
        <v>145980</v>
      </c>
    </row>
    <row r="16" spans="1:5" x14ac:dyDescent="0.35">
      <c r="A16">
        <v>3115</v>
      </c>
      <c r="B16" t="s">
        <v>16</v>
      </c>
      <c r="C16" s="1">
        <v>3300</v>
      </c>
      <c r="D16" s="1">
        <v>3000</v>
      </c>
      <c r="E16" s="1">
        <v>8550</v>
      </c>
    </row>
    <row r="17" spans="1:5" x14ac:dyDescent="0.35">
      <c r="A17">
        <v>3116</v>
      </c>
      <c r="B17" t="s">
        <v>17</v>
      </c>
      <c r="C17" s="1">
        <v>149921</v>
      </c>
      <c r="D17" s="1"/>
      <c r="E17" s="1">
        <v>85947.5</v>
      </c>
    </row>
    <row r="18" spans="1:5" x14ac:dyDescent="0.35">
      <c r="A18">
        <v>3117</v>
      </c>
      <c r="B18" t="s">
        <v>18</v>
      </c>
      <c r="C18" s="1">
        <v>33562</v>
      </c>
      <c r="D18" s="1"/>
      <c r="E18" s="1">
        <v>11505</v>
      </c>
    </row>
    <row r="19" spans="1:5" x14ac:dyDescent="0.35">
      <c r="A19">
        <v>3118</v>
      </c>
      <c r="B19" t="s">
        <v>19</v>
      </c>
      <c r="C19" s="1">
        <v>262050</v>
      </c>
      <c r="D19" s="1"/>
      <c r="E19" s="1">
        <v>104050</v>
      </c>
    </row>
    <row r="20" spans="1:5" x14ac:dyDescent="0.35">
      <c r="A20">
        <v>3120</v>
      </c>
      <c r="B20" t="s">
        <v>20</v>
      </c>
      <c r="C20" s="1">
        <v>42495</v>
      </c>
      <c r="D20" s="1">
        <v>40000</v>
      </c>
      <c r="E20" s="1">
        <v>2940</v>
      </c>
    </row>
    <row r="21" spans="1:5" x14ac:dyDescent="0.35">
      <c r="A21">
        <v>3125</v>
      </c>
      <c r="B21" t="s">
        <v>21</v>
      </c>
      <c r="C21" s="1">
        <v>2195</v>
      </c>
      <c r="D21" s="1">
        <v>0</v>
      </c>
      <c r="E21" s="1">
        <v>12415</v>
      </c>
    </row>
    <row r="22" spans="1:5" x14ac:dyDescent="0.35">
      <c r="A22">
        <v>3520</v>
      </c>
      <c r="B22" t="s">
        <v>22</v>
      </c>
      <c r="C22">
        <v>0</v>
      </c>
      <c r="D22">
        <v>0</v>
      </c>
      <c r="E22">
        <v>312</v>
      </c>
    </row>
    <row r="23" spans="1:5" x14ac:dyDescent="0.35">
      <c r="A23">
        <v>3740</v>
      </c>
      <c r="B23" t="s">
        <v>23</v>
      </c>
      <c r="C23">
        <v>-0.55000000000000004</v>
      </c>
      <c r="D23" s="1">
        <v>0</v>
      </c>
      <c r="E23">
        <v>-1.69</v>
      </c>
    </row>
    <row r="24" spans="1:5" ht="15" thickBot="1" x14ac:dyDescent="0.4">
      <c r="A24" s="5" t="s">
        <v>24</v>
      </c>
      <c r="B24" s="5"/>
      <c r="C24" s="6">
        <v>1155058.45</v>
      </c>
      <c r="D24" s="6">
        <f>SUM(D10:D23)</f>
        <v>540500</v>
      </c>
      <c r="E24" s="6">
        <v>663022.81000000006</v>
      </c>
    </row>
    <row r="26" spans="1:5" x14ac:dyDescent="0.35">
      <c r="A26" t="s">
        <v>25</v>
      </c>
    </row>
    <row r="27" spans="1:5" x14ac:dyDescent="0.35">
      <c r="A27">
        <v>3900</v>
      </c>
      <c r="B27" t="s">
        <v>26</v>
      </c>
      <c r="C27">
        <v>556</v>
      </c>
      <c r="D27">
        <v>0</v>
      </c>
      <c r="E27">
        <v>55</v>
      </c>
    </row>
    <row r="28" spans="1:5" x14ac:dyDescent="0.35">
      <c r="A28">
        <v>3960</v>
      </c>
      <c r="B28" t="s">
        <v>27</v>
      </c>
      <c r="C28">
        <v>0</v>
      </c>
      <c r="E28">
        <v>5.16</v>
      </c>
    </row>
    <row r="29" spans="1:5" x14ac:dyDescent="0.35">
      <c r="A29">
        <v>3980</v>
      </c>
      <c r="B29" t="s">
        <v>28</v>
      </c>
      <c r="C29">
        <v>0</v>
      </c>
      <c r="E29" s="1">
        <v>57500</v>
      </c>
    </row>
    <row r="30" spans="1:5" x14ac:dyDescent="0.35">
      <c r="A30">
        <v>3987</v>
      </c>
      <c r="B30" t="s">
        <v>29</v>
      </c>
      <c r="C30" s="1">
        <v>8970</v>
      </c>
      <c r="D30" s="1">
        <v>50000</v>
      </c>
      <c r="E30" s="1">
        <v>48625</v>
      </c>
    </row>
    <row r="31" spans="1:5" x14ac:dyDescent="0.35">
      <c r="A31">
        <v>3989</v>
      </c>
      <c r="B31" t="s">
        <v>30</v>
      </c>
      <c r="C31" s="1">
        <v>164995</v>
      </c>
      <c r="D31" s="1"/>
      <c r="E31" s="1">
        <v>33950</v>
      </c>
    </row>
    <row r="32" spans="1:5" x14ac:dyDescent="0.35">
      <c r="A32">
        <v>3990</v>
      </c>
      <c r="B32" t="s">
        <v>31</v>
      </c>
      <c r="C32" s="1">
        <v>64000</v>
      </c>
      <c r="D32" s="1">
        <v>49000</v>
      </c>
      <c r="E32" s="1">
        <v>67000</v>
      </c>
    </row>
    <row r="33" spans="1:5" x14ac:dyDescent="0.35">
      <c r="A33">
        <v>3992</v>
      </c>
      <c r="B33" t="s">
        <v>32</v>
      </c>
      <c r="C33">
        <v>0</v>
      </c>
      <c r="D33">
        <v>0</v>
      </c>
      <c r="E33" s="1">
        <v>12100</v>
      </c>
    </row>
    <row r="34" spans="1:5" ht="15" thickBot="1" x14ac:dyDescent="0.4">
      <c r="A34" s="5" t="s">
        <v>33</v>
      </c>
      <c r="B34" s="5"/>
      <c r="C34" s="6">
        <v>238521</v>
      </c>
      <c r="D34" s="6">
        <f>SUM(D27:D33)</f>
        <v>99000</v>
      </c>
      <c r="E34" s="6">
        <v>219235.16</v>
      </c>
    </row>
    <row r="36" spans="1:5" ht="15" thickBot="1" x14ac:dyDescent="0.4">
      <c r="A36" s="2" t="s">
        <v>34</v>
      </c>
      <c r="B36" s="2"/>
      <c r="C36" s="3">
        <v>1393579.45</v>
      </c>
      <c r="D36" s="3">
        <f>D34+D24</f>
        <v>639500</v>
      </c>
      <c r="E36" s="3">
        <v>882257.97</v>
      </c>
    </row>
    <row r="37" spans="1:5" ht="15" thickTop="1" x14ac:dyDescent="0.35"/>
    <row r="38" spans="1:5" x14ac:dyDescent="0.35">
      <c r="A38" t="s">
        <v>35</v>
      </c>
    </row>
    <row r="39" spans="1:5" x14ac:dyDescent="0.35">
      <c r="A39" t="s">
        <v>36</v>
      </c>
    </row>
    <row r="40" spans="1:5" x14ac:dyDescent="0.35">
      <c r="A40">
        <v>4001</v>
      </c>
      <c r="B40" t="s">
        <v>37</v>
      </c>
      <c r="C40" s="1">
        <v>-44691</v>
      </c>
      <c r="D40" s="1"/>
      <c r="E40" s="1">
        <v>-2700</v>
      </c>
    </row>
    <row r="41" spans="1:5" x14ac:dyDescent="0.35">
      <c r="A41">
        <v>4002</v>
      </c>
      <c r="B41" t="s">
        <v>38</v>
      </c>
      <c r="C41" s="1">
        <v>-21500</v>
      </c>
      <c r="D41" s="1"/>
      <c r="E41" s="1">
        <v>-11000</v>
      </c>
    </row>
    <row r="42" spans="1:5" x14ac:dyDescent="0.35">
      <c r="A42">
        <v>4010</v>
      </c>
      <c r="B42" t="s">
        <v>39</v>
      </c>
      <c r="C42" s="1">
        <v>-54173</v>
      </c>
      <c r="D42" s="1"/>
      <c r="E42" s="1">
        <v>-15465</v>
      </c>
    </row>
    <row r="43" spans="1:5" x14ac:dyDescent="0.35">
      <c r="A43">
        <v>4015</v>
      </c>
      <c r="B43" t="s">
        <v>40</v>
      </c>
      <c r="C43" s="1">
        <v>-55398</v>
      </c>
      <c r="D43" s="1"/>
      <c r="E43" s="1">
        <v>-26214</v>
      </c>
    </row>
    <row r="44" spans="1:5" x14ac:dyDescent="0.35">
      <c r="A44">
        <v>4016</v>
      </c>
      <c r="B44" t="s">
        <v>41</v>
      </c>
      <c r="C44" s="1">
        <v>-4244</v>
      </c>
      <c r="D44" s="1"/>
      <c r="E44" s="1">
        <v>-5692.15</v>
      </c>
    </row>
    <row r="45" spans="1:5" x14ac:dyDescent="0.35">
      <c r="A45">
        <v>4028</v>
      </c>
      <c r="B45" t="s">
        <v>42</v>
      </c>
      <c r="C45" s="1">
        <v>-25170.75</v>
      </c>
      <c r="D45" s="1"/>
      <c r="E45" s="1">
        <v>-7602.48</v>
      </c>
    </row>
    <row r="46" spans="1:5" x14ac:dyDescent="0.35">
      <c r="A46">
        <v>4030</v>
      </c>
      <c r="B46" t="s">
        <v>43</v>
      </c>
      <c r="C46" s="1">
        <v>-226011.5</v>
      </c>
      <c r="D46" s="1"/>
      <c r="E46" s="1">
        <v>-135610</v>
      </c>
    </row>
    <row r="47" spans="1:5" x14ac:dyDescent="0.35">
      <c r="A47">
        <v>4045</v>
      </c>
      <c r="B47" t="s">
        <v>44</v>
      </c>
      <c r="C47" s="1">
        <v>-25500</v>
      </c>
      <c r="D47" s="1"/>
      <c r="E47">
        <v>0</v>
      </c>
    </row>
    <row r="48" spans="1:5" x14ac:dyDescent="0.35">
      <c r="A48">
        <v>4055</v>
      </c>
      <c r="B48" t="s">
        <v>45</v>
      </c>
      <c r="C48">
        <v>-313</v>
      </c>
      <c r="E48" s="1">
        <v>-12073</v>
      </c>
    </row>
    <row r="49" spans="1:5" x14ac:dyDescent="0.35">
      <c r="A49">
        <v>4190</v>
      </c>
      <c r="B49" t="s">
        <v>46</v>
      </c>
      <c r="C49">
        <v>0</v>
      </c>
      <c r="E49" s="1">
        <v>-27825</v>
      </c>
    </row>
    <row r="50" spans="1:5" x14ac:dyDescent="0.35">
      <c r="A50">
        <v>4601</v>
      </c>
      <c r="B50" t="s">
        <v>47</v>
      </c>
      <c r="C50" s="1">
        <v>-20146.7</v>
      </c>
      <c r="D50" s="1"/>
      <c r="E50">
        <v>0</v>
      </c>
    </row>
    <row r="51" spans="1:5" x14ac:dyDescent="0.35">
      <c r="A51">
        <v>4960</v>
      </c>
      <c r="B51" t="s">
        <v>48</v>
      </c>
      <c r="C51">
        <v>0</v>
      </c>
      <c r="E51" s="1">
        <v>-6222.66</v>
      </c>
    </row>
    <row r="52" spans="1:5" ht="15" thickBot="1" x14ac:dyDescent="0.4">
      <c r="A52" s="5" t="s">
        <v>49</v>
      </c>
      <c r="B52" s="5"/>
      <c r="C52" s="6">
        <v>-477147.95</v>
      </c>
      <c r="D52" s="6">
        <f>SUM(D40:D51)</f>
        <v>0</v>
      </c>
      <c r="E52" s="6">
        <v>-250404.29</v>
      </c>
    </row>
    <row r="54" spans="1:5" x14ac:dyDescent="0.35">
      <c r="A54" t="s">
        <v>50</v>
      </c>
      <c r="C54" s="1">
        <v>916431.5</v>
      </c>
      <c r="D54" s="1">
        <f>D52+D36</f>
        <v>639500</v>
      </c>
      <c r="E54" s="1">
        <v>631853.68000000005</v>
      </c>
    </row>
    <row r="56" spans="1:5" x14ac:dyDescent="0.35">
      <c r="A56" t="s">
        <v>51</v>
      </c>
    </row>
    <row r="57" spans="1:5" x14ac:dyDescent="0.35">
      <c r="A57">
        <v>5010</v>
      </c>
      <c r="B57" t="s">
        <v>52</v>
      </c>
      <c r="C57" s="1">
        <v>-67375</v>
      </c>
      <c r="D57" s="1">
        <v>-70000</v>
      </c>
      <c r="E57" s="1">
        <v>-65000</v>
      </c>
    </row>
    <row r="58" spans="1:5" x14ac:dyDescent="0.35">
      <c r="A58">
        <v>5013</v>
      </c>
      <c r="B58" t="s">
        <v>53</v>
      </c>
      <c r="C58" s="1">
        <v>-19375</v>
      </c>
      <c r="D58" s="1">
        <v>-20000</v>
      </c>
      <c r="E58" s="1">
        <v>-5000</v>
      </c>
    </row>
    <row r="59" spans="1:5" x14ac:dyDescent="0.35">
      <c r="A59">
        <v>5014</v>
      </c>
      <c r="B59" t="s">
        <v>54</v>
      </c>
      <c r="C59" s="1">
        <v>-7343</v>
      </c>
      <c r="D59" s="1">
        <v>-7000</v>
      </c>
      <c r="E59" s="1">
        <v>-4585</v>
      </c>
    </row>
    <row r="60" spans="1:5" x14ac:dyDescent="0.35">
      <c r="A60">
        <v>5015</v>
      </c>
      <c r="B60" t="s">
        <v>55</v>
      </c>
      <c r="C60" s="1">
        <v>-49875</v>
      </c>
      <c r="D60" s="1">
        <v>-60000</v>
      </c>
      <c r="E60" s="1">
        <v>-75924</v>
      </c>
    </row>
    <row r="61" spans="1:5" x14ac:dyDescent="0.35">
      <c r="A61">
        <v>5016</v>
      </c>
      <c r="B61" t="s">
        <v>56</v>
      </c>
      <c r="C61" s="1">
        <v>-19946</v>
      </c>
      <c r="D61" s="1">
        <v>-10000</v>
      </c>
      <c r="E61" s="1">
        <v>-38850</v>
      </c>
    </row>
    <row r="62" spans="1:5" x14ac:dyDescent="0.35">
      <c r="A62">
        <v>5017</v>
      </c>
      <c r="B62" t="s">
        <v>57</v>
      </c>
      <c r="C62" s="1">
        <v>-18500</v>
      </c>
      <c r="D62" s="1">
        <v>-20000</v>
      </c>
      <c r="E62" s="1">
        <v>-18500</v>
      </c>
    </row>
    <row r="63" spans="1:5" x14ac:dyDescent="0.35">
      <c r="A63">
        <v>5018</v>
      </c>
      <c r="B63" t="s">
        <v>58</v>
      </c>
      <c r="C63" s="1">
        <v>-17596</v>
      </c>
      <c r="D63" s="1">
        <v>-20000</v>
      </c>
      <c r="E63" s="1">
        <v>-32340</v>
      </c>
    </row>
    <row r="64" spans="1:5" x14ac:dyDescent="0.35">
      <c r="A64">
        <v>5019</v>
      </c>
      <c r="B64" t="s">
        <v>59</v>
      </c>
      <c r="C64" s="1">
        <v>-2502</v>
      </c>
      <c r="D64" s="1">
        <v>-2500</v>
      </c>
      <c r="E64" s="1">
        <v>-2439</v>
      </c>
    </row>
    <row r="65" spans="1:5" x14ac:dyDescent="0.35">
      <c r="A65">
        <v>5050</v>
      </c>
      <c r="B65" t="s">
        <v>60</v>
      </c>
      <c r="C65">
        <v>0</v>
      </c>
      <c r="D65" s="1">
        <v>0</v>
      </c>
      <c r="E65">
        <v>-199.9</v>
      </c>
    </row>
    <row r="66" spans="1:5" x14ac:dyDescent="0.35">
      <c r="A66">
        <v>5160</v>
      </c>
      <c r="B66" t="s">
        <v>61</v>
      </c>
      <c r="C66" s="1">
        <v>-10987.5</v>
      </c>
      <c r="D66" s="1"/>
      <c r="E66" s="1">
        <v>-4825</v>
      </c>
    </row>
    <row r="67" spans="1:5" x14ac:dyDescent="0.35">
      <c r="A67">
        <v>5170</v>
      </c>
      <c r="B67" t="s">
        <v>62</v>
      </c>
      <c r="C67">
        <v>0</v>
      </c>
      <c r="D67" s="1">
        <v>0</v>
      </c>
      <c r="E67" s="1">
        <v>-13532</v>
      </c>
    </row>
    <row r="68" spans="1:5" x14ac:dyDescent="0.35">
      <c r="A68">
        <v>5411</v>
      </c>
      <c r="B68" t="s">
        <v>63</v>
      </c>
      <c r="C68" s="1">
        <v>-11970</v>
      </c>
      <c r="D68" s="1">
        <v>-5000</v>
      </c>
      <c r="E68" s="1">
        <v>-5798.2</v>
      </c>
    </row>
    <row r="69" spans="1:5" x14ac:dyDescent="0.35">
      <c r="A69">
        <v>5460</v>
      </c>
      <c r="B69" t="s">
        <v>64</v>
      </c>
      <c r="C69" s="1">
        <v>-1263</v>
      </c>
      <c r="D69" s="1">
        <v>-1000</v>
      </c>
      <c r="E69" s="1">
        <v>-67730.960000000006</v>
      </c>
    </row>
    <row r="70" spans="1:5" x14ac:dyDescent="0.35">
      <c r="A70">
        <v>5611</v>
      </c>
      <c r="B70" t="s">
        <v>65</v>
      </c>
      <c r="C70" s="1">
        <v>-27230</v>
      </c>
      <c r="D70" s="1"/>
      <c r="E70" s="1">
        <v>-4091.96</v>
      </c>
    </row>
    <row r="71" spans="1:5" x14ac:dyDescent="0.35">
      <c r="A71">
        <v>5612</v>
      </c>
      <c r="B71" t="s">
        <v>66</v>
      </c>
      <c r="C71" s="1">
        <v>-1195</v>
      </c>
      <c r="D71" s="1">
        <v>-1200</v>
      </c>
      <c r="E71">
        <v>-860</v>
      </c>
    </row>
    <row r="72" spans="1:5" x14ac:dyDescent="0.35">
      <c r="A72">
        <v>5672</v>
      </c>
      <c r="B72" t="s">
        <v>67</v>
      </c>
      <c r="C72" s="1">
        <v>-17942</v>
      </c>
      <c r="D72" s="1">
        <v>-20000</v>
      </c>
      <c r="E72" s="1">
        <v>-15866</v>
      </c>
    </row>
    <row r="73" spans="1:5" x14ac:dyDescent="0.35">
      <c r="A73">
        <v>5810</v>
      </c>
      <c r="B73" t="s">
        <v>68</v>
      </c>
      <c r="C73">
        <v>-970</v>
      </c>
      <c r="D73" s="1"/>
      <c r="E73">
        <v>0</v>
      </c>
    </row>
    <row r="74" spans="1:5" x14ac:dyDescent="0.35">
      <c r="A74">
        <v>5980</v>
      </c>
      <c r="B74" t="s">
        <v>69</v>
      </c>
      <c r="C74" s="1">
        <v>-6000</v>
      </c>
      <c r="D74" s="1">
        <v>0</v>
      </c>
      <c r="E74">
        <v>0</v>
      </c>
    </row>
    <row r="75" spans="1:5" x14ac:dyDescent="0.35">
      <c r="A75">
        <v>6110</v>
      </c>
      <c r="B75" t="s">
        <v>70</v>
      </c>
      <c r="C75" s="1">
        <v>-9798</v>
      </c>
      <c r="D75" s="1">
        <v>-2000</v>
      </c>
      <c r="E75">
        <v>-715</v>
      </c>
    </row>
    <row r="76" spans="1:5" x14ac:dyDescent="0.35">
      <c r="A76">
        <v>6250</v>
      </c>
      <c r="B76" t="s">
        <v>71</v>
      </c>
      <c r="C76" s="1">
        <v>-5700</v>
      </c>
      <c r="D76" s="1">
        <v>-6000</v>
      </c>
      <c r="E76" s="1">
        <v>-3251</v>
      </c>
    </row>
    <row r="77" spans="1:5" x14ac:dyDescent="0.35">
      <c r="A77">
        <v>6530</v>
      </c>
      <c r="B77" t="s">
        <v>72</v>
      </c>
      <c r="C77" s="1">
        <v>-24433</v>
      </c>
      <c r="D77" s="1">
        <v>-27000</v>
      </c>
      <c r="E77" s="1">
        <v>-12037</v>
      </c>
    </row>
    <row r="78" spans="1:5" x14ac:dyDescent="0.35">
      <c r="A78">
        <v>6540</v>
      </c>
      <c r="B78" t="s">
        <v>73</v>
      </c>
      <c r="C78" s="1">
        <v>-9023</v>
      </c>
      <c r="D78" s="1">
        <v>-5000</v>
      </c>
      <c r="E78" s="1">
        <v>-2813</v>
      </c>
    </row>
    <row r="79" spans="1:5" x14ac:dyDescent="0.35">
      <c r="A79">
        <v>6570</v>
      </c>
      <c r="B79" t="s">
        <v>74</v>
      </c>
      <c r="C79" s="1">
        <v>-7860.23</v>
      </c>
      <c r="D79" s="1">
        <v>-8500</v>
      </c>
      <c r="E79" s="1">
        <v>-4637.5</v>
      </c>
    </row>
    <row r="80" spans="1:5" x14ac:dyDescent="0.35">
      <c r="A80">
        <v>6585</v>
      </c>
      <c r="B80" t="s">
        <v>75</v>
      </c>
      <c r="C80" s="1">
        <v>-4000</v>
      </c>
      <c r="D80" s="1"/>
      <c r="E80" s="1">
        <v>-5800</v>
      </c>
    </row>
    <row r="81" spans="1:5" x14ac:dyDescent="0.35">
      <c r="A81">
        <v>6810</v>
      </c>
      <c r="B81" t="s">
        <v>76</v>
      </c>
      <c r="C81" s="1">
        <v>-106517</v>
      </c>
      <c r="D81" s="1"/>
      <c r="E81">
        <v>-984</v>
      </c>
    </row>
    <row r="82" spans="1:5" x14ac:dyDescent="0.35">
      <c r="A82">
        <v>6980</v>
      </c>
      <c r="B82" t="s">
        <v>77</v>
      </c>
      <c r="C82" s="1">
        <v>-22256</v>
      </c>
      <c r="D82" s="1">
        <v>-23000</v>
      </c>
      <c r="E82" s="1">
        <v>-21482</v>
      </c>
    </row>
    <row r="83" spans="1:5" x14ac:dyDescent="0.35">
      <c r="A83">
        <v>6981</v>
      </c>
      <c r="B83" t="s">
        <v>78</v>
      </c>
      <c r="C83" s="1">
        <v>-35000</v>
      </c>
      <c r="D83" s="1">
        <v>-35000</v>
      </c>
      <c r="E83" s="1">
        <v>-30000</v>
      </c>
    </row>
    <row r="84" spans="1:5" x14ac:dyDescent="0.35">
      <c r="A84">
        <v>6983</v>
      </c>
      <c r="B84" t="s">
        <v>79</v>
      </c>
      <c r="C84">
        <v>-500</v>
      </c>
      <c r="D84" s="1">
        <v>-500</v>
      </c>
      <c r="E84">
        <v>-900</v>
      </c>
    </row>
    <row r="85" spans="1:5" x14ac:dyDescent="0.35">
      <c r="A85">
        <v>6992</v>
      </c>
      <c r="B85" t="s">
        <v>80</v>
      </c>
      <c r="C85">
        <v>-600</v>
      </c>
      <c r="D85" s="1">
        <v>0</v>
      </c>
      <c r="E85">
        <v>0</v>
      </c>
    </row>
    <row r="86" spans="1:5" x14ac:dyDescent="0.35">
      <c r="A86">
        <v>6993</v>
      </c>
      <c r="B86" t="s">
        <v>81</v>
      </c>
      <c r="C86">
        <v>0</v>
      </c>
      <c r="D86" s="1">
        <v>0</v>
      </c>
      <c r="E86" s="1">
        <v>-18925</v>
      </c>
    </row>
    <row r="87" spans="1:5" ht="15" thickBot="1" x14ac:dyDescent="0.4">
      <c r="A87" s="5" t="s">
        <v>82</v>
      </c>
      <c r="B87" s="5"/>
      <c r="C87" s="6">
        <v>-505756.73</v>
      </c>
      <c r="D87" s="6">
        <f>SUM(D57:D86)</f>
        <v>-343700</v>
      </c>
      <c r="E87" s="6">
        <v>-457086.52</v>
      </c>
    </row>
    <row r="89" spans="1:5" x14ac:dyDescent="0.35">
      <c r="A89" t="s">
        <v>83</v>
      </c>
    </row>
    <row r="90" spans="1:5" x14ac:dyDescent="0.35">
      <c r="A90">
        <v>7210</v>
      </c>
      <c r="B90" t="s">
        <v>84</v>
      </c>
      <c r="C90" s="1">
        <v>-52525</v>
      </c>
      <c r="D90" s="1">
        <v>-55000</v>
      </c>
      <c r="E90" s="1">
        <v>-56528.5</v>
      </c>
    </row>
    <row r="91" spans="1:5" x14ac:dyDescent="0.35">
      <c r="A91">
        <v>7630</v>
      </c>
      <c r="B91" t="s">
        <v>85</v>
      </c>
      <c r="C91" s="1">
        <v>-1470</v>
      </c>
      <c r="D91" s="1">
        <v>-1500</v>
      </c>
      <c r="E91" s="1">
        <v>-1123</v>
      </c>
    </row>
    <row r="92" spans="1:5" x14ac:dyDescent="0.35">
      <c r="A92">
        <v>7699</v>
      </c>
      <c r="B92" t="s">
        <v>86</v>
      </c>
      <c r="C92">
        <v>0</v>
      </c>
      <c r="D92">
        <v>0</v>
      </c>
      <c r="E92">
        <v>-500</v>
      </c>
    </row>
    <row r="93" spans="1:5" ht="15" thickBot="1" x14ac:dyDescent="0.4">
      <c r="A93" s="5" t="s">
        <v>87</v>
      </c>
      <c r="B93" s="5"/>
      <c r="C93" s="6">
        <v>-53995</v>
      </c>
      <c r="D93" s="6">
        <f>SUM(D90:D92)</f>
        <v>-56500</v>
      </c>
      <c r="E93" s="6">
        <v>-58151.5</v>
      </c>
    </row>
    <row r="95" spans="1:5" x14ac:dyDescent="0.35">
      <c r="A95" t="s">
        <v>91</v>
      </c>
    </row>
    <row r="96" spans="1:5" x14ac:dyDescent="0.35">
      <c r="A96">
        <v>8410</v>
      </c>
      <c r="B96" t="s">
        <v>92</v>
      </c>
      <c r="C96" s="1">
        <v>-7551</v>
      </c>
      <c r="D96" s="1">
        <v>-6000</v>
      </c>
      <c r="E96" s="1">
        <v>-10265</v>
      </c>
    </row>
    <row r="97" spans="1:5" ht="15" thickBot="1" x14ac:dyDescent="0.4">
      <c r="A97" s="5" t="s">
        <v>93</v>
      </c>
      <c r="B97" s="5"/>
      <c r="C97" s="6">
        <v>-7551</v>
      </c>
      <c r="D97" s="6">
        <f>SUM(D96)</f>
        <v>-6000</v>
      </c>
      <c r="E97" s="6">
        <v>-10265</v>
      </c>
    </row>
    <row r="99" spans="1:5" ht="15" thickBot="1" x14ac:dyDescent="0.4">
      <c r="A99" s="5" t="s">
        <v>104</v>
      </c>
      <c r="B99" s="5"/>
      <c r="C99" s="6">
        <f>C54+C87+C93+C97</f>
        <v>349128.77</v>
      </c>
      <c r="D99" s="6">
        <f>D54+D87+D93+D97</f>
        <v>233300</v>
      </c>
      <c r="E99" s="6">
        <f>E54+E87+E93+E97</f>
        <v>106350.66000000003</v>
      </c>
    </row>
    <row r="100" spans="1:5" x14ac:dyDescent="0.35">
      <c r="C100" s="1"/>
      <c r="D100" s="1"/>
      <c r="E100" s="1"/>
    </row>
    <row r="101" spans="1:5" x14ac:dyDescent="0.35">
      <c r="A101" t="s">
        <v>96</v>
      </c>
      <c r="C101" s="1"/>
      <c r="D101" s="1"/>
      <c r="E101" s="1"/>
    </row>
    <row r="102" spans="1:5" x14ac:dyDescent="0.35">
      <c r="B102" t="s">
        <v>97</v>
      </c>
      <c r="C102" s="1"/>
      <c r="D102" s="1">
        <v>5000</v>
      </c>
      <c r="E102" s="1"/>
    </row>
    <row r="103" spans="1:5" x14ac:dyDescent="0.35">
      <c r="B103" t="s">
        <v>98</v>
      </c>
      <c r="C103" s="1"/>
      <c r="D103" s="1">
        <v>30000</v>
      </c>
      <c r="E103" s="1"/>
    </row>
    <row r="104" spans="1:5" x14ac:dyDescent="0.35">
      <c r="B104" t="s">
        <v>99</v>
      </c>
      <c r="C104" s="1"/>
      <c r="D104" s="1">
        <v>10000</v>
      </c>
      <c r="E104" s="1"/>
    </row>
    <row r="105" spans="1:5" x14ac:dyDescent="0.35">
      <c r="B105" t="s">
        <v>100</v>
      </c>
      <c r="C105" s="1"/>
      <c r="D105" s="1">
        <v>2000</v>
      </c>
      <c r="E105" s="1"/>
    </row>
    <row r="106" spans="1:5" x14ac:dyDescent="0.35">
      <c r="B106" t="s">
        <v>101</v>
      </c>
      <c r="C106" s="1"/>
      <c r="D106" s="1">
        <v>5000</v>
      </c>
      <c r="E106" s="1"/>
    </row>
    <row r="107" spans="1:5" x14ac:dyDescent="0.35">
      <c r="B107" t="s">
        <v>102</v>
      </c>
      <c r="C107" s="1"/>
      <c r="D107" s="1">
        <v>10000</v>
      </c>
      <c r="E107" s="1"/>
    </row>
    <row r="108" spans="1:5" x14ac:dyDescent="0.35">
      <c r="B108" t="s">
        <v>107</v>
      </c>
      <c r="C108" s="1"/>
      <c r="D108" s="1">
        <v>2000</v>
      </c>
      <c r="E108" s="1"/>
    </row>
    <row r="109" spans="1:5" x14ac:dyDescent="0.35">
      <c r="B109" t="s">
        <v>106</v>
      </c>
      <c r="C109" s="1"/>
      <c r="D109" s="1">
        <v>-25000</v>
      </c>
      <c r="E109" s="1"/>
    </row>
    <row r="110" spans="1:5" x14ac:dyDescent="0.35">
      <c r="B110" t="s">
        <v>105</v>
      </c>
      <c r="D110" s="1">
        <v>2000</v>
      </c>
    </row>
    <row r="111" spans="1:5" ht="15" thickBot="1" x14ac:dyDescent="0.4">
      <c r="C111" s="4"/>
      <c r="D111" s="4">
        <f>SUM(D102:D110)</f>
        <v>41000</v>
      </c>
      <c r="E111" s="4"/>
    </row>
    <row r="112" spans="1:5" x14ac:dyDescent="0.35">
      <c r="C112" s="1"/>
      <c r="D112" s="1"/>
      <c r="E112" s="1"/>
    </row>
    <row r="113" spans="1:5" ht="15" thickBot="1" x14ac:dyDescent="0.4">
      <c r="A113" s="5" t="s">
        <v>104</v>
      </c>
      <c r="B113" s="2"/>
      <c r="C113" s="3">
        <f>C111+C99</f>
        <v>349128.77</v>
      </c>
      <c r="D113" s="3">
        <f t="shared" ref="D113" si="0">D111+D99</f>
        <v>274300</v>
      </c>
      <c r="E113" s="3">
        <f>E111+E99</f>
        <v>106350.66000000003</v>
      </c>
    </row>
    <row r="114" spans="1:5" x14ac:dyDescent="0.35">
      <c r="C114" s="1"/>
      <c r="D114" s="1"/>
      <c r="E114" s="1"/>
    </row>
    <row r="115" spans="1:5" x14ac:dyDescent="0.35">
      <c r="A115" t="s">
        <v>88</v>
      </c>
    </row>
    <row r="116" spans="1:5" x14ac:dyDescent="0.35">
      <c r="A116">
        <v>7834</v>
      </c>
      <c r="B116" t="s">
        <v>89</v>
      </c>
      <c r="C116" s="1">
        <v>-201843</v>
      </c>
      <c r="D116" s="1">
        <v>-202000</v>
      </c>
      <c r="E116" s="1">
        <v>-139910</v>
      </c>
    </row>
    <row r="117" spans="1:5" x14ac:dyDescent="0.35">
      <c r="A117" t="s">
        <v>90</v>
      </c>
      <c r="C117" s="1">
        <v>-201843</v>
      </c>
      <c r="D117" s="1">
        <f>SUM(D116)</f>
        <v>-202000</v>
      </c>
      <c r="E117" s="1">
        <v>-139910</v>
      </c>
    </row>
    <row r="119" spans="1:5" ht="15" thickBot="1" x14ac:dyDescent="0.4">
      <c r="A119" s="2" t="s">
        <v>103</v>
      </c>
      <c r="B119" s="2"/>
      <c r="C119" s="3">
        <f>C113+C117</f>
        <v>147285.77000000002</v>
      </c>
      <c r="D119" s="3">
        <f>D113+D117</f>
        <v>72300</v>
      </c>
      <c r="E119" s="3">
        <f>E113+E117</f>
        <v>-33559.339999999967</v>
      </c>
    </row>
    <row r="120" spans="1:5" ht="15" thickTop="1" x14ac:dyDescent="0.35"/>
    <row r="125" spans="1:5" x14ac:dyDescent="0.35">
      <c r="C125" s="1"/>
      <c r="D125" s="1"/>
      <c r="E125" s="1"/>
    </row>
    <row r="127" spans="1:5" x14ac:dyDescent="0.35">
      <c r="C127" s="1"/>
      <c r="D127" s="1"/>
      <c r="E127" s="1"/>
    </row>
    <row r="130" spans="3:5" x14ac:dyDescent="0.35">
      <c r="E130" s="1"/>
    </row>
    <row r="131" spans="3:5" x14ac:dyDescent="0.35">
      <c r="E131" s="1"/>
    </row>
    <row r="133" spans="3:5" x14ac:dyDescent="0.35">
      <c r="C133" s="1"/>
      <c r="D133" s="1"/>
    </row>
    <row r="235" spans="62:62" x14ac:dyDescent="0.35">
      <c r="BJ235" t="s">
        <v>94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Resultatrapport_20220101-202212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af Klercker</dc:creator>
  <cp:lastModifiedBy>Peter af Klercker</cp:lastModifiedBy>
  <dcterms:created xsi:type="dcterms:W3CDTF">2022-12-06T15:23:36Z</dcterms:created>
  <dcterms:modified xsi:type="dcterms:W3CDTF">2022-12-07T09:32:13Z</dcterms:modified>
</cp:coreProperties>
</file>